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6-04" sheetId="1" r:id="rId1"/>
  </sheets>
  <definedNames>
    <definedName name="_xlnm.Print_Area" localSheetId="0">'16-04'!$A$1:$F$39</definedName>
  </definedNames>
  <calcPr fullCalcOnLoad="1"/>
</workbook>
</file>

<file path=xl/sharedStrings.xml><?xml version="1.0" encoding="utf-8"?>
<sst xmlns="http://schemas.openxmlformats.org/spreadsheetml/2006/main" count="61" uniqueCount="24">
  <si>
    <t>4　市職員年齢別構成</t>
  </si>
  <si>
    <t>(単位：人、％）</t>
  </si>
  <si>
    <t>市長事務部局</t>
  </si>
  <si>
    <t>議会事務局</t>
  </si>
  <si>
    <t>教育委員会　　　　　事務局</t>
  </si>
  <si>
    <t>選挙管理委員会　　事務局</t>
  </si>
  <si>
    <t>20歳未満</t>
  </si>
  <si>
    <t>人　数</t>
  </si>
  <si>
    <t>比　率</t>
  </si>
  <si>
    <t>20～29歳</t>
  </si>
  <si>
    <t>30～39歳</t>
  </si>
  <si>
    <t>40～49歳</t>
  </si>
  <si>
    <t>50～54歳</t>
  </si>
  <si>
    <t>55～59歳</t>
  </si>
  <si>
    <t>60歳以上</t>
  </si>
  <si>
    <t>合　　　計</t>
  </si>
  <si>
    <t>監査委員事務局</t>
  </si>
  <si>
    <t>農業委員会　　　　　事務局</t>
  </si>
  <si>
    <t>上 下 水 道 局</t>
  </si>
  <si>
    <t>総　　計</t>
  </si>
  <si>
    <t>（資料）総務部人事管理室人事課調</t>
  </si>
  <si>
    <t>　階　層　／　組　織　</t>
  </si>
  <si>
    <t>　　　　 上下水道局業務部業務総室総務課調</t>
  </si>
  <si>
    <t>※ 平成27年4月1日現在。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</si>
</sst>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  <numFmt numFmtId="179" formatCode="0.0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/>
      <protection locked="0"/>
    </xf>
    <xf numFmtId="176" fontId="2" fillId="33" borderId="11" xfId="0" applyNumberFormat="1" applyFont="1" applyFill="1" applyBorder="1" applyAlignment="1" applyProtection="1">
      <alignment/>
      <protection locked="0"/>
    </xf>
    <xf numFmtId="177" fontId="2" fillId="33" borderId="11" xfId="0" applyNumberFormat="1" applyFont="1" applyFill="1" applyBorder="1" applyAlignment="1" applyProtection="1">
      <alignment/>
      <protection/>
    </xf>
    <xf numFmtId="178" fontId="2" fillId="33" borderId="11" xfId="50" applyNumberFormat="1" applyFont="1" applyFill="1" applyBorder="1" applyAlignment="1" applyProtection="1">
      <alignment vertical="center"/>
      <protection/>
    </xf>
    <xf numFmtId="176" fontId="2" fillId="33" borderId="11" xfId="5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 applyProtection="1">
      <alignment/>
      <protection locked="0"/>
    </xf>
    <xf numFmtId="176" fontId="2" fillId="0" borderId="11" xfId="5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9" fontId="2" fillId="0" borderId="11" xfId="0" applyNumberFormat="1" applyFont="1" applyFill="1" applyBorder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Border="1" applyAlignment="1" applyProtection="1">
      <alignment horizontal="left" vertical="center"/>
      <protection/>
    </xf>
    <xf numFmtId="176" fontId="2" fillId="0" borderId="15" xfId="0" applyNumberFormat="1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6" xfId="0" applyNumberFormat="1" applyFont="1" applyBorder="1" applyAlignment="1" applyProtection="1">
      <alignment vertical="center"/>
      <protection/>
    </xf>
    <xf numFmtId="176" fontId="2" fillId="0" borderId="17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2" xfId="0" applyNumberFormat="1" applyFont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" name="Freeform 1"/>
        <xdr:cNvSpPr>
          <a:spLocks/>
        </xdr:cNvSpPr>
      </xdr:nvSpPr>
      <xdr:spPr>
        <a:xfrm>
          <a:off x="8763000" y="7277100"/>
          <a:ext cx="0" cy="0"/>
        </a:xfrm>
        <a:custGeom>
          <a:pathLst>
            <a:path h="3" w="11">
              <a:moveTo>
                <a:pt x="11" y="0"/>
              </a:moveTo>
              <a:lnTo>
                <a:pt x="0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50"/>
  <sheetViews>
    <sheetView tabSelected="1" view="pageBreakPreview" zoomScaleSheetLayoutView="100" workbookViewId="0" topLeftCell="A1">
      <selection activeCell="F36" sqref="F36"/>
    </sheetView>
  </sheetViews>
  <sheetFormatPr defaultColWidth="9.00390625" defaultRowHeight="15" customHeight="1"/>
  <cols>
    <col min="1" max="1" width="12.625" style="3" customWidth="1"/>
    <col min="2" max="2" width="8.625" style="3" customWidth="1"/>
    <col min="3" max="6" width="17.625" style="3" customWidth="1"/>
    <col min="7" max="10" width="11.625" style="2" customWidth="1"/>
    <col min="11" max="30" width="9.00390625" style="2" customWidth="1"/>
    <col min="31" max="16384" width="9.00390625" style="3" customWidth="1"/>
  </cols>
  <sheetData>
    <row r="1" spans="1:10" s="3" customFormat="1" ht="15" customHeight="1">
      <c r="A1" s="30" t="s">
        <v>0</v>
      </c>
      <c r="B1" s="30"/>
      <c r="C1" s="30"/>
      <c r="D1" s="30"/>
      <c r="E1" s="30"/>
      <c r="F1" s="16" t="s">
        <v>1</v>
      </c>
      <c r="G1" s="1"/>
      <c r="H1" s="2"/>
      <c r="I1" s="2"/>
      <c r="J1" s="2"/>
    </row>
    <row r="2" spans="1:10" s="3" customFormat="1" ht="15" customHeight="1">
      <c r="A2" s="31" t="s">
        <v>21</v>
      </c>
      <c r="B2" s="32"/>
      <c r="C2" s="35" t="s">
        <v>2</v>
      </c>
      <c r="D2" s="35" t="s">
        <v>3</v>
      </c>
      <c r="E2" s="37" t="s">
        <v>4</v>
      </c>
      <c r="F2" s="37" t="s">
        <v>5</v>
      </c>
      <c r="G2" s="1"/>
      <c r="H2" s="1"/>
      <c r="I2" s="1"/>
      <c r="J2" s="1"/>
    </row>
    <row r="3" spans="1:10" s="3" customFormat="1" ht="15" customHeight="1">
      <c r="A3" s="33"/>
      <c r="B3" s="34"/>
      <c r="C3" s="36"/>
      <c r="D3" s="36"/>
      <c r="E3" s="38"/>
      <c r="F3" s="38"/>
      <c r="G3" s="1"/>
      <c r="H3" s="1"/>
      <c r="I3" s="1"/>
      <c r="J3" s="1"/>
    </row>
    <row r="4" spans="1:10" s="3" customFormat="1" ht="15" customHeight="1">
      <c r="A4" s="18" t="s">
        <v>6</v>
      </c>
      <c r="B4" s="5" t="s">
        <v>7</v>
      </c>
      <c r="C4" s="9">
        <v>1</v>
      </c>
      <c r="D4" s="9">
        <v>0</v>
      </c>
      <c r="E4" s="9">
        <v>0</v>
      </c>
      <c r="F4" s="9">
        <v>0</v>
      </c>
      <c r="G4" s="1"/>
      <c r="H4" s="1"/>
      <c r="I4" s="1"/>
      <c r="J4" s="1"/>
    </row>
    <row r="5" spans="1:10" s="3" customFormat="1" ht="15" customHeight="1">
      <c r="A5" s="19"/>
      <c r="B5" s="5" t="s">
        <v>8</v>
      </c>
      <c r="C5" s="10">
        <f>IF(ISERROR(C4/$C$18*100),"",C4/$C$18*100)</f>
        <v>0.06915629322268327</v>
      </c>
      <c r="D5" s="10">
        <f>IF(ISERROR(D4/$D$18*100),"",D4/$D$18*100)</f>
        <v>0</v>
      </c>
      <c r="E5" s="10">
        <f>IF(ISERROR(E4/$E$18*100),"",E4/$E$18*100)</f>
        <v>0</v>
      </c>
      <c r="F5" s="10">
        <f>IF(ISERROR(F4/$F$18*100),"",F4/$F$18*100)</f>
        <v>0</v>
      </c>
      <c r="G5" s="1"/>
      <c r="H5" s="1"/>
      <c r="I5" s="1"/>
      <c r="J5" s="1"/>
    </row>
    <row r="6" spans="1:10" s="3" customFormat="1" ht="15" customHeight="1">
      <c r="A6" s="18" t="s">
        <v>9</v>
      </c>
      <c r="B6" s="5" t="s">
        <v>7</v>
      </c>
      <c r="C6" s="9">
        <v>261</v>
      </c>
      <c r="D6" s="9">
        <v>0</v>
      </c>
      <c r="E6" s="9">
        <v>2</v>
      </c>
      <c r="F6" s="9">
        <v>1</v>
      </c>
      <c r="G6" s="1"/>
      <c r="H6" s="1"/>
      <c r="I6" s="1"/>
      <c r="J6" s="1"/>
    </row>
    <row r="7" spans="1:10" s="3" customFormat="1" ht="15" customHeight="1">
      <c r="A7" s="19"/>
      <c r="B7" s="5" t="s">
        <v>8</v>
      </c>
      <c r="C7" s="10">
        <f>IF(ISERROR(C6/$C$18*100),"",C6/$C$18*100)</f>
        <v>18.04979253112033</v>
      </c>
      <c r="D7" s="10">
        <f>IF(ISERROR(D6/$D$18*100),"",D6/$D$18*100)</f>
        <v>0</v>
      </c>
      <c r="E7" s="10">
        <f>IF(ISERROR(E6/$E$18*100),"",E6/$E$18*100)</f>
        <v>2.0202020202020203</v>
      </c>
      <c r="F7" s="10">
        <f>IF(ISERROR(F6/$F$18*100),"",F6/$F$18*100)</f>
        <v>16.666666666666664</v>
      </c>
      <c r="G7" s="1"/>
      <c r="H7" s="1"/>
      <c r="I7" s="1"/>
      <c r="J7" s="1"/>
    </row>
    <row r="8" spans="1:10" s="3" customFormat="1" ht="15" customHeight="1">
      <c r="A8" s="18" t="s">
        <v>10</v>
      </c>
      <c r="B8" s="5" t="s">
        <v>7</v>
      </c>
      <c r="C8" s="9">
        <v>339</v>
      </c>
      <c r="D8" s="9">
        <v>3</v>
      </c>
      <c r="E8" s="9">
        <v>11</v>
      </c>
      <c r="F8" s="9">
        <v>2</v>
      </c>
      <c r="G8" s="1"/>
      <c r="H8" s="1"/>
      <c r="I8" s="1"/>
      <c r="J8" s="1"/>
    </row>
    <row r="9" spans="1:10" s="3" customFormat="1" ht="15" customHeight="1">
      <c r="A9" s="19"/>
      <c r="B9" s="5" t="s">
        <v>8</v>
      </c>
      <c r="C9" s="10">
        <f>IF(ISERROR(C8/$C$18*100),"",C8/$C$18*100)</f>
        <v>23.443983402489625</v>
      </c>
      <c r="D9" s="10">
        <f>IF(ISERROR(D8/$D$18*100),"",D8/$D$18*100)</f>
        <v>27.27272727272727</v>
      </c>
      <c r="E9" s="10">
        <f>IF(ISERROR(E8/$E$18*100),"",E8/$E$18*100)</f>
        <v>11.11111111111111</v>
      </c>
      <c r="F9" s="10">
        <f>IF(ISERROR(F8/$F$18*100),"",F8/$F$18*100)</f>
        <v>33.33333333333333</v>
      </c>
      <c r="G9" s="1"/>
      <c r="H9" s="1"/>
      <c r="I9" s="1"/>
      <c r="J9" s="1"/>
    </row>
    <row r="10" spans="1:10" s="3" customFormat="1" ht="15" customHeight="1">
      <c r="A10" s="18" t="s">
        <v>11</v>
      </c>
      <c r="B10" s="5" t="s">
        <v>7</v>
      </c>
      <c r="C10" s="9">
        <v>394</v>
      </c>
      <c r="D10" s="9">
        <v>2</v>
      </c>
      <c r="E10" s="9">
        <v>28</v>
      </c>
      <c r="F10" s="9">
        <v>2</v>
      </c>
      <c r="G10" s="1"/>
      <c r="H10" s="1"/>
      <c r="I10" s="1"/>
      <c r="J10" s="1"/>
    </row>
    <row r="11" spans="1:10" s="3" customFormat="1" ht="15" customHeight="1">
      <c r="A11" s="19"/>
      <c r="B11" s="5" t="s">
        <v>8</v>
      </c>
      <c r="C11" s="10">
        <f>IF(ISERROR(C10/$C$18*100),"",C10/$C$18*100)</f>
        <v>27.247579529737205</v>
      </c>
      <c r="D11" s="10">
        <f>IF(ISERROR(D10/$D$18*100),"",D10/$D$18*100)</f>
        <v>18.181818181818183</v>
      </c>
      <c r="E11" s="10">
        <f>IF(ISERROR(E10/$E$18*100),"",E10/$E$18*100)</f>
        <v>28.28282828282828</v>
      </c>
      <c r="F11" s="10">
        <f>IF(ISERROR(F10/$F$18*100),"",F10/$F$18*100)</f>
        <v>33.33333333333333</v>
      </c>
      <c r="G11" s="1"/>
      <c r="H11" s="1"/>
      <c r="I11" s="1"/>
      <c r="J11" s="1"/>
    </row>
    <row r="12" spans="1:10" s="3" customFormat="1" ht="15" customHeight="1">
      <c r="A12" s="18" t="s">
        <v>12</v>
      </c>
      <c r="B12" s="5" t="s">
        <v>7</v>
      </c>
      <c r="C12" s="9">
        <v>192</v>
      </c>
      <c r="D12" s="9">
        <v>4</v>
      </c>
      <c r="E12" s="9">
        <v>22</v>
      </c>
      <c r="F12" s="9">
        <v>0</v>
      </c>
      <c r="G12" s="1"/>
      <c r="H12" s="1"/>
      <c r="I12" s="1"/>
      <c r="J12" s="1"/>
    </row>
    <row r="13" spans="1:10" s="3" customFormat="1" ht="15" customHeight="1">
      <c r="A13" s="19"/>
      <c r="B13" s="5" t="s">
        <v>8</v>
      </c>
      <c r="C13" s="10">
        <f>IF(ISERROR(C12/$C$18*100),"",C12/$C$18*100)</f>
        <v>13.278008298755188</v>
      </c>
      <c r="D13" s="10">
        <f>IF(ISERROR(D12/$D$18*100),"",D12/$D$18*100)</f>
        <v>36.36363636363637</v>
      </c>
      <c r="E13" s="10">
        <f>IF(ISERROR(E12/$E$18*100),"",E12/$E$18*100)</f>
        <v>22.22222222222222</v>
      </c>
      <c r="F13" s="10">
        <f>IF(ISERROR(F12/$F$18*100),"",F12/$F$18*100)</f>
        <v>0</v>
      </c>
      <c r="G13" s="1"/>
      <c r="H13" s="1"/>
      <c r="I13" s="1"/>
      <c r="J13" s="1"/>
    </row>
    <row r="14" spans="1:10" s="3" customFormat="1" ht="15" customHeight="1">
      <c r="A14" s="18" t="s">
        <v>13</v>
      </c>
      <c r="B14" s="5" t="s">
        <v>7</v>
      </c>
      <c r="C14" s="9">
        <v>168</v>
      </c>
      <c r="D14" s="9">
        <v>2</v>
      </c>
      <c r="E14" s="9">
        <v>26</v>
      </c>
      <c r="F14" s="9">
        <v>1</v>
      </c>
      <c r="G14" s="1"/>
      <c r="H14" s="1"/>
      <c r="I14" s="1"/>
      <c r="J14" s="1"/>
    </row>
    <row r="15" spans="1:10" s="3" customFormat="1" ht="15" customHeight="1">
      <c r="A15" s="19"/>
      <c r="B15" s="5" t="s">
        <v>8</v>
      </c>
      <c r="C15" s="10">
        <f>IF(ISERROR(C14/$C$18*100),"",C14/$C$18*100)</f>
        <v>11.618257261410788</v>
      </c>
      <c r="D15" s="10">
        <f>IF(ISERROR(D14/$D$18*100),"",D14/$D$18*100)</f>
        <v>18.181818181818183</v>
      </c>
      <c r="E15" s="10">
        <f>IF(ISERROR(E14/$E$18*100),"",E14/$E$18*100)</f>
        <v>26.262626262626267</v>
      </c>
      <c r="F15" s="10">
        <f>IF(ISERROR(F14/$F$18*100),"",F14/$F$18*100)</f>
        <v>16.666666666666664</v>
      </c>
      <c r="G15" s="1"/>
      <c r="H15" s="1"/>
      <c r="I15" s="1"/>
      <c r="J15" s="1"/>
    </row>
    <row r="16" spans="1:10" s="3" customFormat="1" ht="15" customHeight="1">
      <c r="A16" s="18" t="s">
        <v>14</v>
      </c>
      <c r="B16" s="5" t="s">
        <v>7</v>
      </c>
      <c r="C16" s="9">
        <v>91</v>
      </c>
      <c r="D16" s="9">
        <v>0</v>
      </c>
      <c r="E16" s="9">
        <v>10</v>
      </c>
      <c r="F16" s="9">
        <v>0</v>
      </c>
      <c r="G16" s="1"/>
      <c r="H16" s="1"/>
      <c r="I16" s="1"/>
      <c r="J16" s="1"/>
    </row>
    <row r="17" spans="1:10" s="3" customFormat="1" ht="15" customHeight="1">
      <c r="A17" s="19"/>
      <c r="B17" s="5" t="s">
        <v>8</v>
      </c>
      <c r="C17" s="10">
        <f>IF(ISERROR(C16/$C$18*100),"",C16/$C$18*100)</f>
        <v>6.293222683264177</v>
      </c>
      <c r="D17" s="10">
        <f>IF(ISERROR(D16/$D$18*100),"",D16/$D$18*100)</f>
        <v>0</v>
      </c>
      <c r="E17" s="10">
        <f>IF(ISERROR(E16/$E$18*100),"",E16/$E$18*100)</f>
        <v>10.1010101010101</v>
      </c>
      <c r="F17" s="10">
        <f>IF(ISERROR(F16/$F$18*100),"",F16/$F$18*100)</f>
        <v>0</v>
      </c>
      <c r="G17" s="6"/>
      <c r="H17" s="6"/>
      <c r="I17" s="6"/>
      <c r="J17" s="6"/>
    </row>
    <row r="18" spans="1:10" s="3" customFormat="1" ht="27" customHeight="1">
      <c r="A18" s="4" t="s">
        <v>15</v>
      </c>
      <c r="B18" s="7" t="s">
        <v>7</v>
      </c>
      <c r="C18" s="11">
        <f>SUM(C4,C6,C8,C10,C12,C14,C16)</f>
        <v>1446</v>
      </c>
      <c r="D18" s="11">
        <f>SUM(D4,D6,D8,D10,D12,D14,D16)</f>
        <v>11</v>
      </c>
      <c r="E18" s="11">
        <f>SUM(E4,E6,E8,E10,E12,E14,E16)</f>
        <v>99</v>
      </c>
      <c r="F18" s="11">
        <f>SUM(F4,F6,F8,F10,F12,F14,F16)</f>
        <v>6</v>
      </c>
      <c r="G18" s="1"/>
      <c r="H18" s="1"/>
      <c r="I18" s="1"/>
      <c r="J18" s="1"/>
    </row>
    <row r="19" spans="1:10" s="3" customFormat="1" ht="9" customHeight="1">
      <c r="A19" s="23"/>
      <c r="B19" s="23"/>
      <c r="C19" s="23"/>
      <c r="D19" s="23"/>
      <c r="E19" s="23"/>
      <c r="F19" s="23"/>
      <c r="G19" s="1"/>
      <c r="H19" s="1"/>
      <c r="I19" s="1"/>
      <c r="J19" s="1"/>
    </row>
    <row r="20" spans="1:10" s="3" customFormat="1" ht="15" customHeight="1">
      <c r="A20" s="24" t="s">
        <v>21</v>
      </c>
      <c r="B20" s="25"/>
      <c r="C20" s="28" t="s">
        <v>16</v>
      </c>
      <c r="D20" s="28" t="s">
        <v>17</v>
      </c>
      <c r="E20" s="18" t="s">
        <v>18</v>
      </c>
      <c r="F20" s="18" t="s">
        <v>19</v>
      </c>
      <c r="G20" s="1"/>
      <c r="H20" s="1"/>
      <c r="I20" s="1"/>
      <c r="J20" s="1"/>
    </row>
    <row r="21" spans="1:10" s="3" customFormat="1" ht="15" customHeight="1">
      <c r="A21" s="26"/>
      <c r="B21" s="27"/>
      <c r="C21" s="29"/>
      <c r="D21" s="29"/>
      <c r="E21" s="19"/>
      <c r="F21" s="19"/>
      <c r="G21" s="1"/>
      <c r="H21" s="1"/>
      <c r="I21" s="1"/>
      <c r="J21" s="1"/>
    </row>
    <row r="22" spans="1:10" s="3" customFormat="1" ht="15" customHeight="1">
      <c r="A22" s="18" t="s">
        <v>6</v>
      </c>
      <c r="B22" s="5" t="s">
        <v>7</v>
      </c>
      <c r="C22" s="9">
        <v>0</v>
      </c>
      <c r="D22" s="9">
        <v>0</v>
      </c>
      <c r="E22" s="14">
        <v>0</v>
      </c>
      <c r="F22" s="13">
        <f>SUM(C4:F4,C22:E22)</f>
        <v>1</v>
      </c>
      <c r="G22" s="1"/>
      <c r="H22" s="1"/>
      <c r="I22" s="1"/>
      <c r="J22" s="1"/>
    </row>
    <row r="23" spans="1:10" s="3" customFormat="1" ht="15" customHeight="1">
      <c r="A23" s="19"/>
      <c r="B23" s="5" t="s">
        <v>8</v>
      </c>
      <c r="C23" s="10">
        <f>IF(ISERROR(C22/$C$36*100),"",C22/$C$36*100)</f>
        <v>0</v>
      </c>
      <c r="D23" s="10">
        <f>IF(ISERROR(D22/$D$36*100),"",D22/$D$36*100)</f>
        <v>0</v>
      </c>
      <c r="E23" s="17">
        <f>E22/E36</f>
        <v>0</v>
      </c>
      <c r="F23" s="10">
        <f>ROUND(F22/$F$36*100,2)</f>
        <v>0.06</v>
      </c>
      <c r="G23" s="1"/>
      <c r="H23" s="1"/>
      <c r="I23" s="1"/>
      <c r="J23" s="1"/>
    </row>
    <row r="24" spans="1:10" s="3" customFormat="1" ht="15" customHeight="1">
      <c r="A24" s="18" t="s">
        <v>9</v>
      </c>
      <c r="B24" s="5" t="s">
        <v>7</v>
      </c>
      <c r="C24" s="9">
        <v>0</v>
      </c>
      <c r="D24" s="9">
        <v>0</v>
      </c>
      <c r="E24" s="14">
        <v>18</v>
      </c>
      <c r="F24" s="13">
        <f>SUM(C6:F6,C24:E24)</f>
        <v>282</v>
      </c>
      <c r="G24" s="1"/>
      <c r="H24" s="1"/>
      <c r="I24" s="1"/>
      <c r="J24" s="1"/>
    </row>
    <row r="25" spans="1:10" s="3" customFormat="1" ht="15" customHeight="1">
      <c r="A25" s="19"/>
      <c r="B25" s="5" t="s">
        <v>8</v>
      </c>
      <c r="C25" s="10">
        <f>IF(ISERROR(C24/$C$36*100),"",C24/$C$36*100)</f>
        <v>0</v>
      </c>
      <c r="D25" s="10">
        <f>IF(ISERROR(D24/$D$36*100),"",D24/$D$36*100)</f>
        <v>0</v>
      </c>
      <c r="E25" s="10">
        <f>IF(ISERROR(E24/$E$36*100),"",E24/$E$36*100)</f>
        <v>12.413793103448276</v>
      </c>
      <c r="F25" s="10">
        <f>ROUND(F24/$F$36*100,2)</f>
        <v>16.4</v>
      </c>
      <c r="G25" s="1"/>
      <c r="H25" s="1"/>
      <c r="I25" s="1"/>
      <c r="J25" s="1"/>
    </row>
    <row r="26" spans="1:10" s="3" customFormat="1" ht="15" customHeight="1">
      <c r="A26" s="18" t="s">
        <v>10</v>
      </c>
      <c r="B26" s="5" t="s">
        <v>7</v>
      </c>
      <c r="C26" s="9">
        <v>0</v>
      </c>
      <c r="D26" s="9">
        <v>1</v>
      </c>
      <c r="E26" s="14">
        <v>27</v>
      </c>
      <c r="F26" s="13">
        <f>SUM(C8:F8,C26:E26)</f>
        <v>383</v>
      </c>
      <c r="G26" s="1"/>
      <c r="H26" s="1"/>
      <c r="I26" s="1"/>
      <c r="J26" s="1"/>
    </row>
    <row r="27" spans="1:10" s="3" customFormat="1" ht="15" customHeight="1">
      <c r="A27" s="19"/>
      <c r="B27" s="5" t="s">
        <v>8</v>
      </c>
      <c r="C27" s="10">
        <f>IF(ISERROR(C26/$C$36*100),"",C26/$C$36*100)</f>
        <v>0</v>
      </c>
      <c r="D27" s="10">
        <f>IF(ISERROR(D26/$D$36*100),"",D26/$D$36*100)</f>
        <v>12.5</v>
      </c>
      <c r="E27" s="10">
        <f>IF(ISERROR(E26/$E$36*100),"",E26/$E$36*100)</f>
        <v>18.620689655172416</v>
      </c>
      <c r="F27" s="10">
        <f>ROUND(F26/$F$36*100,2)</f>
        <v>22.27</v>
      </c>
      <c r="G27" s="1"/>
      <c r="H27" s="1"/>
      <c r="I27" s="1"/>
      <c r="J27" s="1"/>
    </row>
    <row r="28" spans="1:10" s="3" customFormat="1" ht="15" customHeight="1">
      <c r="A28" s="18" t="s">
        <v>11</v>
      </c>
      <c r="B28" s="5" t="s">
        <v>7</v>
      </c>
      <c r="C28" s="9">
        <v>3</v>
      </c>
      <c r="D28" s="9">
        <v>2</v>
      </c>
      <c r="E28" s="14">
        <v>40</v>
      </c>
      <c r="F28" s="13">
        <f>SUM(C10:F10,C28:E28)</f>
        <v>471</v>
      </c>
      <c r="G28" s="1"/>
      <c r="H28" s="1"/>
      <c r="I28" s="1"/>
      <c r="J28" s="1"/>
    </row>
    <row r="29" spans="1:10" s="3" customFormat="1" ht="15" customHeight="1">
      <c r="A29" s="19"/>
      <c r="B29" s="5" t="s">
        <v>8</v>
      </c>
      <c r="C29" s="10">
        <f>IF(ISERROR(C28/$C$36*100),"",C28/$C$36*100)</f>
        <v>60</v>
      </c>
      <c r="D29" s="10">
        <f>IF(ISERROR(D28/$D$36*100),"",D28/$D$36*100)</f>
        <v>25</v>
      </c>
      <c r="E29" s="10">
        <f>IF(ISERROR(E28/$E$36*100),"",E28/$E$36*100)</f>
        <v>27.586206896551722</v>
      </c>
      <c r="F29" s="10">
        <f>ROUND(F28/$F$36*100,2)</f>
        <v>27.38</v>
      </c>
      <c r="G29" s="1"/>
      <c r="H29" s="1"/>
      <c r="I29" s="1"/>
      <c r="J29" s="1"/>
    </row>
    <row r="30" spans="1:10" s="3" customFormat="1" ht="15" customHeight="1">
      <c r="A30" s="18" t="s">
        <v>12</v>
      </c>
      <c r="B30" s="5" t="s">
        <v>7</v>
      </c>
      <c r="C30" s="9">
        <v>0</v>
      </c>
      <c r="D30" s="9">
        <v>2</v>
      </c>
      <c r="E30" s="14">
        <v>22</v>
      </c>
      <c r="F30" s="13">
        <f>SUM(C12:F12,C30:E30)</f>
        <v>242</v>
      </c>
      <c r="G30" s="1"/>
      <c r="H30" s="1"/>
      <c r="I30" s="1"/>
      <c r="J30" s="1"/>
    </row>
    <row r="31" spans="1:10" s="3" customFormat="1" ht="15" customHeight="1">
      <c r="A31" s="19"/>
      <c r="B31" s="5" t="s">
        <v>8</v>
      </c>
      <c r="C31" s="10">
        <f>IF(ISERROR(C30/$C$36*100),"",C30/$C$36*100)</f>
        <v>0</v>
      </c>
      <c r="D31" s="10">
        <f>IF(ISERROR(D30/$D$36*100),"",D30/$D$36*100)</f>
        <v>25</v>
      </c>
      <c r="E31" s="10">
        <f>IF(ISERROR(E30/$E$36*100),"",E30/$E$36*100)</f>
        <v>15.172413793103448</v>
      </c>
      <c r="F31" s="10">
        <f>ROUND(F30/$F$36*100,2)</f>
        <v>14.07</v>
      </c>
      <c r="G31" s="1"/>
      <c r="H31" s="1"/>
      <c r="I31" s="1"/>
      <c r="J31" s="1"/>
    </row>
    <row r="32" spans="1:10" s="3" customFormat="1" ht="15" customHeight="1">
      <c r="A32" s="18" t="s">
        <v>13</v>
      </c>
      <c r="B32" s="5" t="s">
        <v>7</v>
      </c>
      <c r="C32" s="9">
        <v>2</v>
      </c>
      <c r="D32" s="9">
        <v>3</v>
      </c>
      <c r="E32" s="14">
        <v>34</v>
      </c>
      <c r="F32" s="13">
        <f>SUM(C14:F14,C32:E32)</f>
        <v>236</v>
      </c>
      <c r="G32" s="1"/>
      <c r="H32" s="1"/>
      <c r="I32" s="1"/>
      <c r="J32" s="1"/>
    </row>
    <row r="33" spans="1:18" s="3" customFormat="1" ht="15" customHeight="1">
      <c r="A33" s="19"/>
      <c r="B33" s="5" t="s">
        <v>8</v>
      </c>
      <c r="C33" s="10">
        <f>IF(ISERROR(C32/$C$36*100),"",C32/$C$36*100)</f>
        <v>40</v>
      </c>
      <c r="D33" s="10">
        <f>IF(ISERROR(D32/$D$36*100),"",D32/$D$36*100)</f>
        <v>37.5</v>
      </c>
      <c r="E33" s="10">
        <f>IF(ISERROR(E32/$E$36*100),"",E32/$E$36*100)</f>
        <v>23.448275862068964</v>
      </c>
      <c r="F33" s="10">
        <f>ROUND(F32/$F$36*100,2)</f>
        <v>13.72</v>
      </c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</row>
    <row r="34" spans="1:18" s="3" customFormat="1" ht="15" customHeight="1">
      <c r="A34" s="18" t="s">
        <v>14</v>
      </c>
      <c r="B34" s="5" t="s">
        <v>7</v>
      </c>
      <c r="C34" s="9">
        <v>0</v>
      </c>
      <c r="D34" s="9">
        <v>0</v>
      </c>
      <c r="E34" s="14">
        <v>4</v>
      </c>
      <c r="F34" s="13">
        <f>SUM(C16:F16,C34:E34)</f>
        <v>105</v>
      </c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</row>
    <row r="35" spans="1:18" s="3" customFormat="1" ht="15" customHeight="1">
      <c r="A35" s="19"/>
      <c r="B35" s="5" t="s">
        <v>8</v>
      </c>
      <c r="C35" s="10">
        <f>IF(ISERROR(C34/$C$36*100),"",C34/$C$36*100)</f>
        <v>0</v>
      </c>
      <c r="D35" s="10">
        <f>IF(ISERROR(D34/$D$36*100),"",D34/$D$36*100)</f>
        <v>0</v>
      </c>
      <c r="E35" s="10">
        <f>IF(ISERROR(E34/$E$36*100),"",E34/$E$36*100)</f>
        <v>2.7586206896551726</v>
      </c>
      <c r="F35" s="10">
        <f>ROUND(F34/$F$36*100,2)</f>
        <v>6.1</v>
      </c>
      <c r="G35" s="6"/>
      <c r="H35" s="6"/>
      <c r="I35" s="6"/>
      <c r="J35" s="6"/>
      <c r="K35" s="2"/>
      <c r="L35" s="2"/>
      <c r="M35" s="2"/>
      <c r="N35" s="2"/>
      <c r="O35" s="2"/>
      <c r="P35" s="2"/>
      <c r="Q35" s="2"/>
      <c r="R35" s="2"/>
    </row>
    <row r="36" spans="1:18" s="3" customFormat="1" ht="27" customHeight="1">
      <c r="A36" s="4" t="s">
        <v>15</v>
      </c>
      <c r="B36" s="7" t="s">
        <v>7</v>
      </c>
      <c r="C36" s="12">
        <f>SUM(C22,C24,C26,C28,C30,C32,C34)</f>
        <v>5</v>
      </c>
      <c r="D36" s="12">
        <f>SUM(D22,D24,D26,D28,D30,D32,D34)</f>
        <v>8</v>
      </c>
      <c r="E36" s="15">
        <f>E22+E24+E26+E28+E30+E32+E34</f>
        <v>145</v>
      </c>
      <c r="F36" s="11">
        <f>SUM(C18:F18,C36:E36)</f>
        <v>1720</v>
      </c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</row>
    <row r="37" spans="1:18" s="3" customFormat="1" ht="15" customHeight="1">
      <c r="A37" s="20" t="s">
        <v>23</v>
      </c>
      <c r="B37" s="20"/>
      <c r="C37" s="20"/>
      <c r="D37" s="20"/>
      <c r="E37" s="20"/>
      <c r="F37" s="20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s="3" customFormat="1" ht="15" customHeight="1">
      <c r="A38" s="21" t="s">
        <v>20</v>
      </c>
      <c r="B38" s="21"/>
      <c r="C38" s="21"/>
      <c r="D38" s="21"/>
      <c r="E38" s="21"/>
      <c r="F38" s="2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"/>
    </row>
    <row r="39" spans="1:18" s="3" customFormat="1" ht="15" customHeight="1">
      <c r="A39" s="22" t="s">
        <v>22</v>
      </c>
      <c r="B39" s="22"/>
      <c r="C39" s="22"/>
      <c r="D39" s="22"/>
      <c r="E39" s="22"/>
      <c r="F39" s="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3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3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3" customFormat="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3" customFormat="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3" customFormat="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3" customFormat="1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3" customFormat="1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6" s="3" customFormat="1" ht="15" customHeight="1">
      <c r="A49" s="2"/>
      <c r="B49" s="2"/>
      <c r="C49" s="2"/>
      <c r="D49" s="2"/>
      <c r="E49" s="2"/>
      <c r="F49" s="2"/>
    </row>
    <row r="50" spans="1:6" s="3" customFormat="1" ht="15" customHeight="1">
      <c r="A50" s="2"/>
      <c r="B50" s="2"/>
      <c r="C50" s="2"/>
      <c r="D50" s="2"/>
      <c r="E50" s="2"/>
      <c r="F50" s="2"/>
    </row>
  </sheetData>
  <sheetProtection formatCells="0" formatColumns="0" formatRows="0" insertColumns="0" insertRows="0"/>
  <mergeCells count="29">
    <mergeCell ref="A1:E1"/>
    <mergeCell ref="A2:B3"/>
    <mergeCell ref="C2:C3"/>
    <mergeCell ref="D2:D3"/>
    <mergeCell ref="E2:E3"/>
    <mergeCell ref="F2:F3"/>
    <mergeCell ref="A4:A5"/>
    <mergeCell ref="A6:A7"/>
    <mergeCell ref="A8:A9"/>
    <mergeCell ref="A10:A11"/>
    <mergeCell ref="A12:A13"/>
    <mergeCell ref="A14:A15"/>
    <mergeCell ref="A16:A17"/>
    <mergeCell ref="A19:F19"/>
    <mergeCell ref="A20:B21"/>
    <mergeCell ref="C20:C21"/>
    <mergeCell ref="D20:D21"/>
    <mergeCell ref="E20:E21"/>
    <mergeCell ref="F20:F21"/>
    <mergeCell ref="A34:A35"/>
    <mergeCell ref="A37:F37"/>
    <mergeCell ref="A38:F38"/>
    <mergeCell ref="A39:F39"/>
    <mergeCell ref="A22:A23"/>
    <mergeCell ref="A24:A25"/>
    <mergeCell ref="A26:A27"/>
    <mergeCell ref="A28:A29"/>
    <mergeCell ref="A30:A31"/>
    <mergeCell ref="A32:A33"/>
  </mergeCells>
  <conditionalFormatting sqref="E36">
    <cfRule type="cellIs" priority="3" dxfId="2" operator="equal" stopIfTrue="1">
      <formula>0</formula>
    </cfRule>
  </conditionalFormatting>
  <conditionalFormatting sqref="C36:D36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2"/>
  <headerFooter scaleWithDoc="0" alignWithMargins="0">
    <oddFooter>&amp;C242</oddFooter>
  </headerFooter>
  <ignoredErrors>
    <ignoredError sqref="F23:F3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2016-04-20T01:35:07Z</cp:lastPrinted>
  <dcterms:created xsi:type="dcterms:W3CDTF">2010-03-23T01:52:23Z</dcterms:created>
  <dcterms:modified xsi:type="dcterms:W3CDTF">2016-04-20T01:35:08Z</dcterms:modified>
  <cp:category/>
  <cp:version/>
  <cp:contentType/>
  <cp:contentStatus/>
</cp:coreProperties>
</file>